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4"/>
  </bookViews>
  <sheets>
    <sheet name="zał.1" sheetId="1" r:id="rId1"/>
    <sheet name="zał.2" sheetId="2" r:id="rId2"/>
    <sheet name="zał.3" sheetId="3" r:id="rId3"/>
    <sheet name="zał.4 (2)" sheetId="4" r:id="rId4"/>
    <sheet name="zał.5 (2)" sheetId="5" r:id="rId5"/>
    <sheet name="zał.6" sheetId="6" r:id="rId6"/>
    <sheet name="Arkusz2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<sst xmlns="http://schemas.openxmlformats.org/spreadsheetml/2006/main" count="205" uniqueCount="77">
  <si>
    <t>Dz.</t>
  </si>
  <si>
    <t>Rozdział</t>
  </si>
  <si>
    <t>§</t>
  </si>
  <si>
    <t>Treść</t>
  </si>
  <si>
    <t>Zwiększenia</t>
  </si>
  <si>
    <t>Zmniejszenia</t>
  </si>
  <si>
    <t>Załącznik Nr 1</t>
  </si>
  <si>
    <t>Rady Gminy Mielno</t>
  </si>
  <si>
    <t>ZMIANY W PLANIE DOCHODÓW BUDŻETU GMINY MIELNO NA 2012 ROK</t>
  </si>
  <si>
    <t>URZĄD GMINY</t>
  </si>
  <si>
    <t>RAZEM</t>
  </si>
  <si>
    <t>TRANSPORT I ŁĄCZNOŚĆ</t>
  </si>
  <si>
    <t>Wydatki inwestycyjne jednostek budżetowych</t>
  </si>
  <si>
    <t>Drogi publiczne gminne</t>
  </si>
  <si>
    <t>Dotacje celowe otrzymane z samorządu województwa na inwestycje i zakupy inwestycyjne realizowane na podstawie porozumień (umów) między jednostkami samorządu terytorialnego</t>
  </si>
  <si>
    <t>6630</t>
  </si>
  <si>
    <t>z dnia  26.10.2012 r.</t>
  </si>
  <si>
    <t>Dotacje celowe przekazane gminie na inwestycje i zakupy inwestycyjne realizowane na podstawie porozumień (umów) między jednostkami samorzadu terytorialnego</t>
  </si>
  <si>
    <t>GOSPODARKA MIESZKANIOWA</t>
  </si>
  <si>
    <t>Gospodarka gruntami i nieruchomościami</t>
  </si>
  <si>
    <t>Wpłaty z tytułu odpłatnego nabycia prawa własności oraz prawa użytkowania wieczystego nieruchomości</t>
  </si>
  <si>
    <t>0770</t>
  </si>
  <si>
    <t>Pozostała działalność</t>
  </si>
  <si>
    <t>6207</t>
  </si>
  <si>
    <t>POMOC SPOŁECZNA</t>
  </si>
  <si>
    <t xml:space="preserve">Dotacje celowe w ramach programów finansowanych z udziałem środków europejskich oraz środków, o których mowa w art. 5 ust. 1 pkt 3 oraz ust. 3 </t>
  </si>
  <si>
    <t>JEDNOSTKA SAMORZĄDU TERYTORIALNEGO - ORGAN</t>
  </si>
  <si>
    <t>2360</t>
  </si>
  <si>
    <t>Świadczenia rodzinne, świadczenie z funduszu alimentacyjnego oraz składki na ubezpieczenia emerytalne i rentowe z ubezpieczenia społecznego</t>
  </si>
  <si>
    <t>Dochody jednostek samorządu terytorialnego związane z realizacją zadań z zakresu administracji rządowej oraz innych zadań zleconych ustawami, w tym dochody należne gminie</t>
  </si>
  <si>
    <t>4010</t>
  </si>
  <si>
    <t>Wynagrodzenia osobowe</t>
  </si>
  <si>
    <t>4110</t>
  </si>
  <si>
    <t>Składki na ubezpieczenia społeczne</t>
  </si>
  <si>
    <t>4120</t>
  </si>
  <si>
    <t>Składki na Fundusz Pracy</t>
  </si>
  <si>
    <t>6057</t>
  </si>
  <si>
    <t>6059</t>
  </si>
  <si>
    <t>Program Internet najlepszą szansą rozwoju mieszkańców gminy</t>
  </si>
  <si>
    <t>Kary i odszkodowania wypłacane na rzecz osób fizycznych</t>
  </si>
  <si>
    <t>Koszty postępowania sądowego i prokuratorskiego</t>
  </si>
  <si>
    <t>DZIAŁALNOŚĆ USŁUGOWA</t>
  </si>
  <si>
    <t>Plany zagospodarowania przestrzennego</t>
  </si>
  <si>
    <t>4300</t>
  </si>
  <si>
    <t>Plan po zmianach</t>
  </si>
  <si>
    <t>Zakup usług pozostałych</t>
  </si>
  <si>
    <t>4610</t>
  </si>
  <si>
    <t>GMINNY OŚRODEK POMOCY SPOŁECZNEJ W UNIEŚCIU</t>
  </si>
  <si>
    <t>Infrastruktura portowa</t>
  </si>
  <si>
    <t>6660</t>
  </si>
  <si>
    <t>ROLNICTWO I ŁOWIECTWO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</si>
  <si>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</si>
  <si>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010</t>
  </si>
  <si>
    <t>ZMIANY W PLANIE WYDATKÓW BUDŻETU GMINY MIELNO NA 2012 ROK</t>
  </si>
  <si>
    <t>PT i budowa portu jachtowego na jeziorze Jamno w Unieściu</t>
  </si>
  <si>
    <t>Załącznik Nr 2</t>
  </si>
  <si>
    <t>Załącznik Nr 3</t>
  </si>
  <si>
    <t>Załącznik Nr 4</t>
  </si>
  <si>
    <t>Załącznik Nr 5</t>
  </si>
  <si>
    <t>Załącznik Nr 6</t>
  </si>
  <si>
    <t>01030</t>
  </si>
  <si>
    <t>Izby rolnicze</t>
  </si>
  <si>
    <t>900</t>
  </si>
  <si>
    <t>90001</t>
  </si>
  <si>
    <t>2850</t>
  </si>
  <si>
    <t>Wpłaty gmin na rzecz izb rolniczych w wysokości 2% uzyskanych wpływów z podatku rolnego</t>
  </si>
  <si>
    <t>Pozostała dzialalność</t>
  </si>
  <si>
    <t>Gospodarka ściekowa i ochrona wód</t>
  </si>
  <si>
    <t>ZMIANY W PLANIE DOCHODÓW URZĘDU GMINY MIELNO NA 2012 ROK</t>
  </si>
  <si>
    <t>ZMIANY W PLANIE WYDATKÓW URZĘDU GMINY MIELNO NA 2012 ROK</t>
  </si>
  <si>
    <t>ZMIANY W PLANIE WYDATKÓW GMINNEGO OŚRODKA POMOCY SPOŁECZNEJ W UNIEŚCIU NA 2012 ROK</t>
  </si>
  <si>
    <t xml:space="preserve">Plan wydatków związanych z realizacją zadań własnych Urzędu Gminy Mielno ulegnie zmniejszeniu o kwotę </t>
  </si>
  <si>
    <t>723.113 zł i wyniesie 26.936.165,00 zł.</t>
  </si>
  <si>
    <t xml:space="preserve">Plan wydatków związanych z realizacją zadań własnych GOPS w Uniesciu  ulegnie zwiększeniu o kwotę </t>
  </si>
  <si>
    <t>3.700 zł i wyniesie 2.898.952,40 zł.</t>
  </si>
  <si>
    <t>do Uchwały Nr XXX/318/12</t>
  </si>
  <si>
    <t>GOSPODARKA KOMUNALNA I OCHRONA ŚRODOWISKA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</si>
</sst>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i/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left" vertical="center" wrapText="1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0" fontId="4" fillId="33" borderId="10" xfId="44" applyFont="1" applyFill="1" applyBorder="1" applyAlignment="1">
      <alignment horizontal="left" vertical="center" wrapText="1"/>
      <protection/>
    </xf>
    <xf numFmtId="3" fontId="6" fillId="33" borderId="10" xfId="44" applyNumberFormat="1" applyFont="1" applyFill="1" applyBorder="1" applyAlignment="1">
      <alignment horizontal="right" vertical="center" wrapText="1"/>
      <protection/>
    </xf>
    <xf numFmtId="0" fontId="4" fillId="0" borderId="11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3" fontId="5" fillId="0" borderId="10" xfId="44" applyNumberFormat="1" applyFont="1" applyBorder="1" applyAlignment="1">
      <alignment horizontal="right" vertical="center" wrapText="1"/>
      <protection/>
    </xf>
    <xf numFmtId="0" fontId="5" fillId="0" borderId="10" xfId="44" applyFont="1" applyBorder="1" applyAlignment="1">
      <alignment horizontal="left" vertical="center" wrapText="1"/>
      <protection/>
    </xf>
    <xf numFmtId="3" fontId="7" fillId="0" borderId="10" xfId="44" applyNumberFormat="1" applyFont="1" applyBorder="1" applyAlignment="1">
      <alignment horizontal="right" vertical="center" wrapText="1"/>
      <protection/>
    </xf>
    <xf numFmtId="49" fontId="5" fillId="0" borderId="10" xfId="44" applyNumberFormat="1" applyFont="1" applyBorder="1" applyAlignment="1">
      <alignment horizontal="center" vertical="center" wrapText="1"/>
      <protection/>
    </xf>
    <xf numFmtId="0" fontId="3" fillId="0" borderId="12" xfId="44" applyFont="1" applyBorder="1" applyAlignment="1">
      <alignment horizontal="center" vertical="center" wrapText="1"/>
      <protection/>
    </xf>
    <xf numFmtId="3" fontId="8" fillId="0" borderId="13" xfId="44" applyNumberFormat="1" applyFont="1" applyBorder="1">
      <alignment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5" fillId="0" borderId="11" xfId="44" applyFont="1" applyFill="1" applyBorder="1" applyAlignment="1">
      <alignment horizontal="left" vertical="center" wrapText="1"/>
      <protection/>
    </xf>
    <xf numFmtId="3" fontId="6" fillId="0" borderId="10" xfId="44" applyNumberFormat="1" applyFont="1" applyFill="1" applyBorder="1" applyAlignment="1">
      <alignment horizontal="right" vertical="center" wrapText="1"/>
      <protection/>
    </xf>
    <xf numFmtId="0" fontId="1" fillId="0" borderId="0" xfId="44" applyFill="1">
      <alignment/>
      <protection/>
    </xf>
    <xf numFmtId="0" fontId="4" fillId="33" borderId="12" xfId="44" applyFont="1" applyFill="1" applyBorder="1" applyAlignment="1">
      <alignment horizontal="center" vertical="center" wrapText="1"/>
      <protection/>
    </xf>
    <xf numFmtId="0" fontId="5" fillId="33" borderId="12" xfId="44" applyFont="1" applyFill="1" applyBorder="1" applyAlignment="1">
      <alignment horizontal="left" vertical="center" wrapText="1"/>
      <protection/>
    </xf>
    <xf numFmtId="0" fontId="5" fillId="0" borderId="13" xfId="44" applyFont="1" applyFill="1" applyBorder="1" applyAlignment="1">
      <alignment horizontal="left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0" fontId="4" fillId="0" borderId="15" xfId="44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3" fontId="7" fillId="0" borderId="10" xfId="44" applyNumberFormat="1" applyFont="1" applyFill="1" applyBorder="1" applyAlignment="1">
      <alignment horizontal="right" vertical="center" wrapText="1"/>
      <protection/>
    </xf>
    <xf numFmtId="0" fontId="5" fillId="33" borderId="16" xfId="44" applyFont="1" applyFill="1" applyBorder="1" applyAlignment="1">
      <alignment horizontal="left" vertical="center" wrapText="1"/>
      <protection/>
    </xf>
    <xf numFmtId="0" fontId="4" fillId="33" borderId="13" xfId="44" applyFont="1" applyFill="1" applyBorder="1" applyAlignment="1">
      <alignment horizontal="center" vertical="center" wrapText="1"/>
      <protection/>
    </xf>
    <xf numFmtId="3" fontId="1" fillId="0" borderId="0" xfId="44" applyNumberFormat="1">
      <alignment/>
      <protection/>
    </xf>
    <xf numFmtId="0" fontId="5" fillId="0" borderId="17" xfId="44" applyFont="1" applyFill="1" applyBorder="1" applyAlignment="1">
      <alignment horizontal="left" vertical="center" wrapText="1"/>
      <protection/>
    </xf>
    <xf numFmtId="0" fontId="4" fillId="0" borderId="18" xfId="44" applyFont="1" applyFill="1" applyBorder="1" applyAlignment="1">
      <alignment horizontal="center" vertical="center" wrapText="1"/>
      <protection/>
    </xf>
    <xf numFmtId="0" fontId="4" fillId="0" borderId="19" xfId="44" applyFont="1" applyFill="1" applyBorder="1" applyAlignment="1">
      <alignment horizontal="center" vertical="center" wrapText="1"/>
      <protection/>
    </xf>
    <xf numFmtId="0" fontId="4" fillId="0" borderId="20" xfId="44" applyFont="1" applyFill="1" applyBorder="1" applyAlignment="1">
      <alignment horizontal="center" vertical="center" wrapText="1"/>
      <protection/>
    </xf>
    <xf numFmtId="49" fontId="5" fillId="0" borderId="12" xfId="44" applyNumberFormat="1" applyFont="1" applyFill="1" applyBorder="1" applyAlignment="1">
      <alignment horizontal="center" vertical="center" wrapText="1"/>
      <protection/>
    </xf>
    <xf numFmtId="49" fontId="5" fillId="0" borderId="13" xfId="44" applyNumberFormat="1" applyFont="1" applyFill="1" applyBorder="1" applyAlignment="1">
      <alignment horizontal="center" vertical="center" wrapText="1"/>
      <protection/>
    </xf>
    <xf numFmtId="3" fontId="7" fillId="0" borderId="12" xfId="44" applyNumberFormat="1" applyFont="1" applyFill="1" applyBorder="1" applyAlignment="1">
      <alignment horizontal="right" vertical="center" wrapText="1"/>
      <protection/>
    </xf>
    <xf numFmtId="3" fontId="7" fillId="0" borderId="13" xfId="44" applyNumberFormat="1" applyFont="1" applyFill="1" applyBorder="1" applyAlignment="1">
      <alignment horizontal="righ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0" fontId="5" fillId="33" borderId="21" xfId="44" applyFont="1" applyFill="1" applyBorder="1" applyAlignment="1">
      <alignment horizontal="center" vertical="center" wrapText="1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5" fillId="33" borderId="13" xfId="44" applyFont="1" applyFill="1" applyBorder="1" applyAlignment="1">
      <alignment horizontal="left" vertical="center" wrapText="1"/>
      <protection/>
    </xf>
    <xf numFmtId="49" fontId="5" fillId="0" borderId="21" xfId="44" applyNumberFormat="1" applyFont="1" applyFill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 wrapText="1"/>
      <protection/>
    </xf>
    <xf numFmtId="3" fontId="6" fillId="33" borderId="22" xfId="44" applyNumberFormat="1" applyFont="1" applyFill="1" applyBorder="1" applyAlignment="1">
      <alignment horizontal="right" vertical="center" wrapText="1"/>
      <protection/>
    </xf>
    <xf numFmtId="3" fontId="5" fillId="0" borderId="22" xfId="44" applyNumberFormat="1" applyFont="1" applyBorder="1" applyAlignment="1">
      <alignment horizontal="right" vertical="center" wrapText="1"/>
      <protection/>
    </xf>
    <xf numFmtId="3" fontId="7" fillId="0" borderId="22" xfId="44" applyNumberFormat="1" applyFont="1" applyBorder="1" applyAlignment="1">
      <alignment horizontal="right" vertical="center" wrapText="1"/>
      <protection/>
    </xf>
    <xf numFmtId="3" fontId="7" fillId="0" borderId="22" xfId="44" applyNumberFormat="1" applyFont="1" applyFill="1" applyBorder="1" applyAlignment="1">
      <alignment horizontal="right" vertical="center" wrapText="1"/>
      <protection/>
    </xf>
    <xf numFmtId="3" fontId="9" fillId="0" borderId="22" xfId="44" applyNumberFormat="1" applyFont="1" applyBorder="1" applyAlignment="1">
      <alignment horizontal="right" vertical="center" wrapText="1"/>
      <protection/>
    </xf>
    <xf numFmtId="3" fontId="7" fillId="0" borderId="23" xfId="44" applyNumberFormat="1" applyFont="1" applyFill="1" applyBorder="1" applyAlignment="1">
      <alignment horizontal="right" vertical="center" wrapText="1"/>
      <protection/>
    </xf>
    <xf numFmtId="0" fontId="1" fillId="0" borderId="13" xfId="44" applyBorder="1">
      <alignment/>
      <protection/>
    </xf>
    <xf numFmtId="0" fontId="1" fillId="0" borderId="13" xfId="44" applyFill="1" applyBorder="1">
      <alignment/>
      <protection/>
    </xf>
    <xf numFmtId="0" fontId="4" fillId="0" borderId="24" xfId="44" applyFont="1" applyBorder="1" applyAlignment="1">
      <alignment horizontal="center" vertical="center" wrapText="1"/>
      <protection/>
    </xf>
    <xf numFmtId="0" fontId="5" fillId="33" borderId="16" xfId="44" applyFont="1" applyFill="1" applyBorder="1" applyAlignment="1">
      <alignment horizontal="center" vertical="center" wrapText="1"/>
      <protection/>
    </xf>
    <xf numFmtId="3" fontId="6" fillId="33" borderId="12" xfId="44" applyNumberFormat="1" applyFont="1" applyFill="1" applyBorder="1" applyAlignment="1">
      <alignment horizontal="right" vertical="center" wrapText="1"/>
      <protection/>
    </xf>
    <xf numFmtId="3" fontId="9" fillId="0" borderId="13" xfId="44" applyNumberFormat="1" applyFont="1" applyBorder="1" applyAlignment="1">
      <alignment horizontal="right" vertical="center" wrapText="1"/>
      <protection/>
    </xf>
    <xf numFmtId="0" fontId="5" fillId="33" borderId="25" xfId="44" applyFont="1" applyFill="1" applyBorder="1" applyAlignment="1">
      <alignment horizontal="left" vertical="center" wrapText="1"/>
      <protection/>
    </xf>
    <xf numFmtId="49" fontId="5" fillId="0" borderId="24" xfId="44" applyNumberFormat="1" applyFont="1" applyFill="1" applyBorder="1" applyAlignment="1">
      <alignment horizontal="center" vertical="center" wrapText="1"/>
      <protection/>
    </xf>
    <xf numFmtId="3" fontId="7" fillId="0" borderId="24" xfId="44" applyNumberFormat="1" applyFont="1" applyFill="1" applyBorder="1" applyAlignment="1">
      <alignment horizontal="right" vertical="center" wrapText="1"/>
      <protection/>
    </xf>
    <xf numFmtId="0" fontId="5" fillId="0" borderId="13" xfId="44" applyFont="1" applyFill="1" applyBorder="1" applyAlignment="1">
      <alignment horizontal="center" vertical="center" wrapText="1"/>
      <protection/>
    </xf>
    <xf numFmtId="0" fontId="4" fillId="0" borderId="13" xfId="44" applyFont="1" applyFill="1" applyBorder="1" applyAlignment="1">
      <alignment horizontal="left" vertical="center" wrapText="1"/>
      <protection/>
    </xf>
    <xf numFmtId="3" fontId="6" fillId="0" borderId="13" xfId="44" applyNumberFormat="1" applyFont="1" applyFill="1" applyBorder="1" applyAlignment="1">
      <alignment horizontal="right" vertical="center" wrapText="1"/>
      <protection/>
    </xf>
    <xf numFmtId="0" fontId="10" fillId="0" borderId="10" xfId="44" applyFont="1" applyBorder="1" applyAlignment="1">
      <alignment horizontal="left" vertical="center" wrapText="1"/>
      <protection/>
    </xf>
    <xf numFmtId="49" fontId="4" fillId="33" borderId="13" xfId="44" applyNumberFormat="1" applyFont="1" applyFill="1" applyBorder="1" applyAlignment="1">
      <alignment horizontal="center" vertical="center" wrapText="1"/>
      <protection/>
    </xf>
    <xf numFmtId="0" fontId="3" fillId="0" borderId="26" xfId="44" applyFont="1" applyBorder="1" applyAlignment="1">
      <alignment horizontal="center" vertical="center" wrapText="1"/>
      <protection/>
    </xf>
    <xf numFmtId="0" fontId="3" fillId="0" borderId="27" xfId="44" applyFont="1" applyBorder="1" applyAlignment="1">
      <alignment horizontal="center" vertical="center" wrapText="1"/>
      <protection/>
    </xf>
    <xf numFmtId="0" fontId="3" fillId="0" borderId="28" xfId="44" applyFont="1" applyBorder="1" applyAlignment="1">
      <alignment horizontal="center" vertical="center" wrapText="1"/>
      <protection/>
    </xf>
    <xf numFmtId="3" fontId="6" fillId="33" borderId="29" xfId="44" applyNumberFormat="1" applyFont="1" applyFill="1" applyBorder="1" applyAlignment="1">
      <alignment horizontal="right" vertical="center" wrapText="1"/>
      <protection/>
    </xf>
    <xf numFmtId="3" fontId="7" fillId="0" borderId="30" xfId="44" applyNumberFormat="1" applyFont="1" applyBorder="1" applyAlignment="1">
      <alignment horizontal="right" vertical="center" wrapText="1"/>
      <protection/>
    </xf>
    <xf numFmtId="0" fontId="4" fillId="33" borderId="31" xfId="44" applyFont="1" applyFill="1" applyBorder="1" applyAlignment="1">
      <alignment horizontal="center" vertical="center" wrapText="1"/>
      <protection/>
    </xf>
    <xf numFmtId="3" fontId="6" fillId="33" borderId="30" xfId="44" applyNumberFormat="1" applyFont="1" applyFill="1" applyBorder="1" applyAlignment="1">
      <alignment horizontal="right" vertical="center" wrapText="1"/>
      <protection/>
    </xf>
    <xf numFmtId="0" fontId="3" fillId="0" borderId="31" xfId="44" applyFont="1" applyBorder="1" applyAlignment="1">
      <alignment horizontal="center" vertical="center" wrapText="1"/>
      <protection/>
    </xf>
    <xf numFmtId="0" fontId="3" fillId="0" borderId="29" xfId="44" applyFont="1" applyBorder="1" applyAlignment="1">
      <alignment horizontal="center" vertical="center" wrapText="1"/>
      <protection/>
    </xf>
    <xf numFmtId="0" fontId="3" fillId="0" borderId="32" xfId="44" applyFont="1" applyBorder="1" applyAlignment="1">
      <alignment horizontal="center" vertical="center" wrapText="1"/>
      <protection/>
    </xf>
    <xf numFmtId="3" fontId="9" fillId="0" borderId="30" xfId="44" applyNumberFormat="1" applyFont="1" applyBorder="1" applyAlignment="1">
      <alignment horizontal="right" vertical="center" wrapText="1"/>
      <protection/>
    </xf>
    <xf numFmtId="0" fontId="3" fillId="0" borderId="33" xfId="44" applyFont="1" applyBorder="1" applyAlignment="1">
      <alignment horizontal="center" vertical="center" wrapText="1"/>
      <protection/>
    </xf>
    <xf numFmtId="0" fontId="4" fillId="33" borderId="34" xfId="44" applyFont="1" applyFill="1" applyBorder="1" applyAlignment="1">
      <alignment horizontal="center" vertical="center" wrapText="1"/>
      <protection/>
    </xf>
    <xf numFmtId="3" fontId="5" fillId="0" borderId="30" xfId="44" applyNumberFormat="1" applyFont="1" applyBorder="1" applyAlignment="1">
      <alignment horizontal="right" vertical="center" wrapText="1"/>
      <protection/>
    </xf>
    <xf numFmtId="0" fontId="3" fillId="0" borderId="18" xfId="44" applyFont="1" applyBorder="1" applyAlignment="1">
      <alignment horizontal="center" vertical="center" wrapText="1"/>
      <protection/>
    </xf>
    <xf numFmtId="0" fontId="3" fillId="0" borderId="35" xfId="44" applyFont="1" applyBorder="1" applyAlignment="1">
      <alignment horizontal="center" vertical="center" wrapText="1"/>
      <protection/>
    </xf>
    <xf numFmtId="3" fontId="6" fillId="0" borderId="30" xfId="44" applyNumberFormat="1" applyFont="1" applyFill="1" applyBorder="1" applyAlignment="1">
      <alignment horizontal="right" vertical="center" wrapText="1"/>
      <protection/>
    </xf>
    <xf numFmtId="3" fontId="7" fillId="0" borderId="30" xfId="44" applyNumberFormat="1" applyFont="1" applyFill="1" applyBorder="1" applyAlignment="1">
      <alignment horizontal="right" vertical="center" wrapText="1"/>
      <protection/>
    </xf>
    <xf numFmtId="0" fontId="3" fillId="0" borderId="13" xfId="44" applyFont="1" applyBorder="1" applyAlignment="1">
      <alignment horizontal="center" vertical="center" wrapText="1"/>
      <protection/>
    </xf>
    <xf numFmtId="0" fontId="5" fillId="33" borderId="13" xfId="44" applyFont="1" applyFill="1" applyBorder="1" applyAlignment="1">
      <alignment horizontal="center" vertical="center" wrapText="1"/>
      <protection/>
    </xf>
    <xf numFmtId="0" fontId="4" fillId="33" borderId="13" xfId="44" applyFont="1" applyFill="1" applyBorder="1" applyAlignment="1">
      <alignment horizontal="left" vertical="center" wrapText="1"/>
      <protection/>
    </xf>
    <xf numFmtId="3" fontId="6" fillId="33" borderId="13" xfId="44" applyNumberFormat="1" applyFont="1" applyFill="1" applyBorder="1" applyAlignment="1">
      <alignment horizontal="right" vertical="center" wrapText="1"/>
      <protection/>
    </xf>
    <xf numFmtId="0" fontId="4" fillId="0" borderId="13" xfId="44" applyFont="1" applyFill="1" applyBorder="1" applyAlignment="1">
      <alignment horizontal="center" vertical="center" wrapText="1"/>
      <protection/>
    </xf>
    <xf numFmtId="49" fontId="4" fillId="0" borderId="13" xfId="44" applyNumberFormat="1" applyFont="1" applyBorder="1" applyAlignment="1">
      <alignment horizontal="center" vertical="center" wrapText="1"/>
      <protection/>
    </xf>
    <xf numFmtId="3" fontId="5" fillId="0" borderId="13" xfId="44" applyNumberFormat="1" applyFont="1" applyBorder="1" applyAlignment="1">
      <alignment horizontal="right" vertical="center" wrapText="1"/>
      <protection/>
    </xf>
    <xf numFmtId="0" fontId="10" fillId="0" borderId="13" xfId="44" applyFont="1" applyBorder="1" applyAlignment="1">
      <alignment horizontal="left" vertical="center" wrapText="1"/>
      <protection/>
    </xf>
    <xf numFmtId="3" fontId="7" fillId="0" borderId="13" xfId="44" applyNumberFormat="1" applyFont="1" applyBorder="1" applyAlignment="1">
      <alignment horizontal="right" vertical="center" wrapText="1"/>
      <protection/>
    </xf>
    <xf numFmtId="0" fontId="4" fillId="0" borderId="13" xfId="44" applyFont="1" applyBorder="1" applyAlignment="1">
      <alignment horizontal="left" vertical="center" wrapText="1"/>
      <protection/>
    </xf>
    <xf numFmtId="0" fontId="5" fillId="0" borderId="13" xfId="44" applyFont="1" applyBorder="1" applyAlignment="1">
      <alignment horizontal="left" vertical="center" wrapText="1"/>
      <protection/>
    </xf>
    <xf numFmtId="0" fontId="9" fillId="0" borderId="13" xfId="44" applyFont="1" applyBorder="1" applyAlignment="1">
      <alignment horizontal="left" vertical="center" wrapText="1"/>
      <protection/>
    </xf>
    <xf numFmtId="0" fontId="3" fillId="0" borderId="36" xfId="44" applyFont="1" applyFill="1" applyBorder="1" applyAlignment="1">
      <alignment horizontal="center" vertical="center" wrapText="1"/>
      <protection/>
    </xf>
    <xf numFmtId="0" fontId="3" fillId="0" borderId="24" xfId="44" applyFont="1" applyFill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left" vertical="center" wrapText="1"/>
      <protection/>
    </xf>
    <xf numFmtId="0" fontId="7" fillId="0" borderId="12" xfId="44" applyFont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2" fillId="0" borderId="10" xfId="44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8" fillId="0" borderId="13" xfId="44" applyFont="1" applyBorder="1" applyAlignment="1">
      <alignment horizontal="center"/>
      <protection/>
    </xf>
    <xf numFmtId="0" fontId="3" fillId="13" borderId="37" xfId="44" applyFont="1" applyFill="1" applyBorder="1" applyAlignment="1">
      <alignment horizontal="center" vertical="center" wrapText="1"/>
      <protection/>
    </xf>
    <xf numFmtId="0" fontId="3" fillId="13" borderId="38" xfId="44" applyFont="1" applyFill="1" applyBorder="1" applyAlignment="1">
      <alignment horizontal="center" vertical="center" wrapText="1"/>
      <protection/>
    </xf>
    <xf numFmtId="0" fontId="3" fillId="13" borderId="39" xfId="44" applyFont="1" applyFill="1" applyBorder="1" applyAlignment="1">
      <alignment horizontal="center" vertical="center" wrapText="1"/>
      <protection/>
    </xf>
    <xf numFmtId="0" fontId="3" fillId="13" borderId="23" xfId="44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421875" style="1" customWidth="1"/>
    <col min="5" max="5" width="11.7109375" style="1" customWidth="1"/>
    <col min="6" max="6" width="11.28125" style="1" customWidth="1"/>
    <col min="7" max="7" width="10.140625" style="1" customWidth="1"/>
    <col min="8" max="16384" width="8.7109375" style="1" customWidth="1"/>
  </cols>
  <sheetData>
    <row r="1" ht="15">
      <c r="E1" s="1" t="s">
        <v>6</v>
      </c>
    </row>
    <row r="2" ht="15">
      <c r="E2" s="1" t="s">
        <v>75</v>
      </c>
    </row>
    <row r="3" ht="15">
      <c r="E3" s="1" t="s">
        <v>7</v>
      </c>
    </row>
    <row r="4" ht="15">
      <c r="E4" s="1" t="s">
        <v>16</v>
      </c>
    </row>
    <row r="6" spans="1:6" ht="38.25" customHeight="1">
      <c r="A6" s="103" t="s">
        <v>8</v>
      </c>
      <c r="B6" s="103"/>
      <c r="C6" s="103"/>
      <c r="D6" s="103"/>
      <c r="E6" s="103"/>
      <c r="F6" s="103"/>
    </row>
    <row r="8" spans="1:7" ht="25.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44</v>
      </c>
    </row>
    <row r="9" spans="1:7" ht="24.75" customHeight="1">
      <c r="A9" s="3">
        <v>600</v>
      </c>
      <c r="B9" s="4"/>
      <c r="C9" s="5"/>
      <c r="D9" s="6" t="s">
        <v>11</v>
      </c>
      <c r="E9" s="7">
        <f>SUM(E10)</f>
        <v>455432</v>
      </c>
      <c r="F9" s="7">
        <f>SUM(F10)</f>
        <v>562658</v>
      </c>
      <c r="G9" s="7"/>
    </row>
    <row r="10" spans="1:7" ht="19.5" customHeight="1">
      <c r="A10" s="14"/>
      <c r="B10" s="28">
        <v>60016</v>
      </c>
      <c r="C10" s="2"/>
      <c r="D10" s="9" t="s">
        <v>13</v>
      </c>
      <c r="E10" s="10">
        <f>SUM(E11:E12)</f>
        <v>455432</v>
      </c>
      <c r="F10" s="10">
        <f>SUM(F11:F12)</f>
        <v>562658</v>
      </c>
      <c r="G10" s="10"/>
    </row>
    <row r="11" spans="1:7" ht="72" customHeight="1">
      <c r="A11" s="25"/>
      <c r="B11" s="14"/>
      <c r="C11" s="13">
        <v>6610</v>
      </c>
      <c r="D11" s="11" t="s">
        <v>17</v>
      </c>
      <c r="E11" s="12"/>
      <c r="F11" s="12">
        <f>107226+455432</f>
        <v>562658</v>
      </c>
      <c r="G11" s="12">
        <v>510342</v>
      </c>
    </row>
    <row r="12" spans="1:7" ht="77.25" customHeight="1">
      <c r="A12" s="24"/>
      <c r="B12" s="24"/>
      <c r="C12" s="13" t="s">
        <v>15</v>
      </c>
      <c r="D12" s="11" t="s">
        <v>14</v>
      </c>
      <c r="E12" s="12">
        <v>455432</v>
      </c>
      <c r="F12" s="12">
        <v>0</v>
      </c>
      <c r="G12" s="12">
        <v>980432</v>
      </c>
    </row>
    <row r="13" spans="1:7" ht="19.5" customHeight="1">
      <c r="A13" s="21">
        <v>700</v>
      </c>
      <c r="B13" s="22"/>
      <c r="C13" s="5"/>
      <c r="D13" s="6" t="s">
        <v>18</v>
      </c>
      <c r="E13" s="7">
        <f>SUM(E14)</f>
        <v>107226</v>
      </c>
      <c r="F13" s="7">
        <f>SUM(F14)</f>
        <v>107226</v>
      </c>
      <c r="G13" s="7"/>
    </row>
    <row r="14" spans="1:7" s="20" customFormat="1" ht="30" customHeight="1">
      <c r="A14" s="26"/>
      <c r="B14" s="28">
        <v>70005</v>
      </c>
      <c r="C14" s="2"/>
      <c r="D14" s="9" t="s">
        <v>19</v>
      </c>
      <c r="E14" s="10">
        <f>SUM(E15)</f>
        <v>107226</v>
      </c>
      <c r="F14" s="10">
        <f>SUM(F15)</f>
        <v>107226</v>
      </c>
      <c r="G14" s="10"/>
    </row>
    <row r="15" spans="1:7" s="20" customFormat="1" ht="47.25" customHeight="1">
      <c r="A15" s="17"/>
      <c r="B15" s="18"/>
      <c r="C15" s="27" t="s">
        <v>21</v>
      </c>
      <c r="D15" s="11" t="s">
        <v>20</v>
      </c>
      <c r="E15" s="29">
        <v>107226</v>
      </c>
      <c r="F15" s="29">
        <f>106863+363</f>
        <v>107226</v>
      </c>
      <c r="G15" s="29">
        <f>5030561-363</f>
        <v>5030198</v>
      </c>
    </row>
    <row r="16" spans="1:7" s="20" customFormat="1" ht="23.25" customHeight="1">
      <c r="A16" s="31">
        <v>852</v>
      </c>
      <c r="B16" s="30"/>
      <c r="C16" s="5"/>
      <c r="D16" s="6" t="s">
        <v>24</v>
      </c>
      <c r="E16" s="7">
        <f>SUM(E19+E17)</f>
        <v>3700</v>
      </c>
      <c r="F16" s="7">
        <f>SUM(F19+F17)</f>
        <v>618887</v>
      </c>
      <c r="G16" s="7"/>
    </row>
    <row r="17" spans="1:7" s="20" customFormat="1" ht="60.75" customHeight="1">
      <c r="A17" s="26"/>
      <c r="B17" s="28">
        <v>85212</v>
      </c>
      <c r="C17" s="27"/>
      <c r="D17" s="9" t="s">
        <v>28</v>
      </c>
      <c r="E17" s="10">
        <f>SUM(E18)</f>
        <v>3700</v>
      </c>
      <c r="F17" s="19"/>
      <c r="G17" s="19"/>
    </row>
    <row r="18" spans="1:7" s="20" customFormat="1" ht="75.75" customHeight="1">
      <c r="A18" s="34"/>
      <c r="B18" s="18"/>
      <c r="C18" s="27" t="s">
        <v>27</v>
      </c>
      <c r="D18" s="11" t="s">
        <v>29</v>
      </c>
      <c r="E18" s="29">
        <v>3700</v>
      </c>
      <c r="F18" s="19"/>
      <c r="G18" s="29">
        <v>3700</v>
      </c>
    </row>
    <row r="19" spans="1:7" s="20" customFormat="1" ht="21.75" customHeight="1">
      <c r="A19" s="34"/>
      <c r="B19" s="28">
        <v>85295</v>
      </c>
      <c r="C19" s="27"/>
      <c r="D19" s="9" t="s">
        <v>22</v>
      </c>
      <c r="E19" s="10"/>
      <c r="F19" s="10">
        <f>SUM(F20)</f>
        <v>618887</v>
      </c>
      <c r="G19" s="10"/>
    </row>
    <row r="20" spans="1:7" s="20" customFormat="1" ht="58.5" customHeight="1">
      <c r="A20" s="35"/>
      <c r="B20" s="33"/>
      <c r="C20" s="27" t="s">
        <v>23</v>
      </c>
      <c r="D20" s="11" t="s">
        <v>25</v>
      </c>
      <c r="E20" s="29"/>
      <c r="F20" s="29">
        <v>618887</v>
      </c>
      <c r="G20" s="29">
        <v>0</v>
      </c>
    </row>
    <row r="21" spans="1:8" ht="20.25" customHeight="1">
      <c r="A21" s="104" t="s">
        <v>10</v>
      </c>
      <c r="B21" s="104"/>
      <c r="C21" s="104"/>
      <c r="D21" s="104"/>
      <c r="E21" s="15">
        <f>SUM(E9+E13+E16)</f>
        <v>566358</v>
      </c>
      <c r="F21" s="15">
        <f>SUM(F9+F13+F16)</f>
        <v>1288771</v>
      </c>
      <c r="G21" s="15"/>
      <c r="H21" s="32"/>
    </row>
  </sheetData>
  <sheetProtection selectLockedCells="1" selectUnlockedCells="1"/>
  <mergeCells count="2">
    <mergeCell ref="A6:F6"/>
    <mergeCell ref="A21:D21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6" width="11.7109375" style="1" customWidth="1"/>
    <col min="7" max="7" width="11.421875" style="1" customWidth="1"/>
    <col min="8" max="16384" width="8.7109375" style="1" customWidth="1"/>
  </cols>
  <sheetData>
    <row r="1" ht="15">
      <c r="E1" s="1" t="s">
        <v>55</v>
      </c>
    </row>
    <row r="2" ht="15">
      <c r="E2" s="1" t="s">
        <v>75</v>
      </c>
    </row>
    <row r="3" ht="15">
      <c r="E3" s="1" t="s">
        <v>7</v>
      </c>
    </row>
    <row r="4" ht="15">
      <c r="E4" s="1" t="s">
        <v>16</v>
      </c>
    </row>
    <row r="6" spans="1:6" ht="38.25" customHeight="1">
      <c r="A6" s="103" t="s">
        <v>8</v>
      </c>
      <c r="B6" s="103"/>
      <c r="C6" s="103"/>
      <c r="D6" s="103"/>
      <c r="E6" s="103"/>
      <c r="F6" s="103"/>
    </row>
    <row r="8" spans="1:7" ht="25.5">
      <c r="A8" s="67" t="s">
        <v>0</v>
      </c>
      <c r="B8" s="68" t="s">
        <v>1</v>
      </c>
      <c r="C8" s="68" t="s">
        <v>2</v>
      </c>
      <c r="D8" s="68" t="s">
        <v>3</v>
      </c>
      <c r="E8" s="68" t="s">
        <v>4</v>
      </c>
      <c r="F8" s="68" t="s">
        <v>5</v>
      </c>
      <c r="G8" s="78" t="s">
        <v>44</v>
      </c>
    </row>
    <row r="9" spans="1:7" ht="15" customHeight="1">
      <c r="A9" s="105" t="s">
        <v>26</v>
      </c>
      <c r="B9" s="106"/>
      <c r="C9" s="106"/>
      <c r="D9" s="106"/>
      <c r="E9" s="106"/>
      <c r="F9" s="106"/>
      <c r="G9" s="107"/>
    </row>
    <row r="10" spans="1:7" ht="24.75" customHeight="1">
      <c r="A10" s="79">
        <v>600</v>
      </c>
      <c r="B10" s="4"/>
      <c r="C10" s="5"/>
      <c r="D10" s="6" t="s">
        <v>11</v>
      </c>
      <c r="E10" s="7">
        <f>SUM(E11)</f>
        <v>455432</v>
      </c>
      <c r="F10" s="7">
        <f>SUM(F11)</f>
        <v>562658</v>
      </c>
      <c r="G10" s="73"/>
    </row>
    <row r="11" spans="1:7" ht="19.5" customHeight="1">
      <c r="A11" s="74"/>
      <c r="B11" s="28">
        <v>60016</v>
      </c>
      <c r="C11" s="2"/>
      <c r="D11" s="9" t="s">
        <v>13</v>
      </c>
      <c r="E11" s="10">
        <f>SUM(E12:E13)</f>
        <v>455432</v>
      </c>
      <c r="F11" s="10">
        <f>SUM(F12:F13)</f>
        <v>562658</v>
      </c>
      <c r="G11" s="80"/>
    </row>
    <row r="12" spans="1:7" ht="78" customHeight="1">
      <c r="A12" s="81"/>
      <c r="B12" s="14"/>
      <c r="C12" s="13">
        <v>6610</v>
      </c>
      <c r="D12" s="11" t="s">
        <v>17</v>
      </c>
      <c r="E12" s="12"/>
      <c r="F12" s="12">
        <f>107226+455432</f>
        <v>562658</v>
      </c>
      <c r="G12" s="71">
        <v>510342</v>
      </c>
    </row>
    <row r="13" spans="1:7" ht="77.25" customHeight="1">
      <c r="A13" s="82"/>
      <c r="B13" s="24"/>
      <c r="C13" s="13" t="s">
        <v>15</v>
      </c>
      <c r="D13" s="11" t="s">
        <v>14</v>
      </c>
      <c r="E13" s="12">
        <v>455432</v>
      </c>
      <c r="F13" s="12">
        <v>0</v>
      </c>
      <c r="G13" s="71">
        <v>980432</v>
      </c>
    </row>
    <row r="14" spans="1:7" s="20" customFormat="1" ht="23.25" customHeight="1">
      <c r="A14" s="31">
        <v>852</v>
      </c>
      <c r="B14" s="30"/>
      <c r="C14" s="5"/>
      <c r="D14" s="6" t="s">
        <v>24</v>
      </c>
      <c r="E14" s="7">
        <f>SUM(E17+E15)</f>
        <v>3700</v>
      </c>
      <c r="F14" s="7">
        <f>SUM(F17+F15)</f>
        <v>618887</v>
      </c>
      <c r="G14" s="73"/>
    </row>
    <row r="15" spans="1:7" s="20" customFormat="1" ht="60.75" customHeight="1">
      <c r="A15" s="26"/>
      <c r="B15" s="28">
        <v>85212</v>
      </c>
      <c r="C15" s="27"/>
      <c r="D15" s="9" t="s">
        <v>28</v>
      </c>
      <c r="E15" s="10">
        <f>SUM(E16)</f>
        <v>3700</v>
      </c>
      <c r="F15" s="19"/>
      <c r="G15" s="83"/>
    </row>
    <row r="16" spans="1:7" s="20" customFormat="1" ht="73.5" customHeight="1">
      <c r="A16" s="34"/>
      <c r="B16" s="18"/>
      <c r="C16" s="27" t="s">
        <v>27</v>
      </c>
      <c r="D16" s="11" t="s">
        <v>29</v>
      </c>
      <c r="E16" s="29">
        <v>3700</v>
      </c>
      <c r="F16" s="19"/>
      <c r="G16" s="71">
        <v>3700</v>
      </c>
    </row>
    <row r="17" spans="1:7" s="20" customFormat="1" ht="21.75" customHeight="1">
      <c r="A17" s="34"/>
      <c r="B17" s="28">
        <v>85295</v>
      </c>
      <c r="C17" s="27"/>
      <c r="D17" s="9" t="s">
        <v>22</v>
      </c>
      <c r="E17" s="10"/>
      <c r="F17" s="10">
        <f>SUM(F18)</f>
        <v>618887</v>
      </c>
      <c r="G17" s="80"/>
    </row>
    <row r="18" spans="1:7" s="20" customFormat="1" ht="64.5" customHeight="1">
      <c r="A18" s="35"/>
      <c r="B18" s="33"/>
      <c r="C18" s="27" t="s">
        <v>23</v>
      </c>
      <c r="D18" s="11" t="s">
        <v>25</v>
      </c>
      <c r="E18" s="29"/>
      <c r="F18" s="29">
        <v>618887</v>
      </c>
      <c r="G18" s="84">
        <v>0</v>
      </c>
    </row>
    <row r="19" spans="1:8" ht="20.25" customHeight="1">
      <c r="A19" s="104" t="s">
        <v>10</v>
      </c>
      <c r="B19" s="104"/>
      <c r="C19" s="104"/>
      <c r="D19" s="104"/>
      <c r="E19" s="15">
        <f>SUM(E10+E14)</f>
        <v>459132</v>
      </c>
      <c r="F19" s="15">
        <f>SUM(F10+F14)</f>
        <v>1181545</v>
      </c>
      <c r="G19" s="15"/>
      <c r="H19" s="32"/>
    </row>
  </sheetData>
  <sheetProtection selectLockedCells="1" selectUnlockedCells="1"/>
  <mergeCells count="3">
    <mergeCell ref="A6:F6"/>
    <mergeCell ref="A19:D19"/>
    <mergeCell ref="A9:G9"/>
  </mergeCells>
  <printOptions/>
  <pageMargins left="0.73" right="0.1701388888888889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" sqref="E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40.28125" style="1" customWidth="1"/>
    <col min="5" max="5" width="11.8515625" style="1" customWidth="1"/>
    <col min="6" max="6" width="11.7109375" style="1" customWidth="1"/>
    <col min="7" max="7" width="10.7109375" style="1" customWidth="1"/>
    <col min="8" max="16384" width="8.7109375" style="1" customWidth="1"/>
  </cols>
  <sheetData>
    <row r="1" ht="15">
      <c r="E1" s="1" t="s">
        <v>56</v>
      </c>
    </row>
    <row r="2" ht="15">
      <c r="E2" s="1" t="s">
        <v>75</v>
      </c>
    </row>
    <row r="3" ht="15">
      <c r="E3" s="1" t="s">
        <v>7</v>
      </c>
    </row>
    <row r="4" ht="15">
      <c r="E4" s="1" t="s">
        <v>16</v>
      </c>
    </row>
    <row r="6" spans="1:6" ht="38.25" customHeight="1">
      <c r="A6" s="103" t="s">
        <v>68</v>
      </c>
      <c r="B6" s="103"/>
      <c r="C6" s="103"/>
      <c r="D6" s="103"/>
      <c r="E6" s="103"/>
      <c r="F6" s="103"/>
    </row>
    <row r="8" spans="1:7" ht="25.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44</v>
      </c>
    </row>
    <row r="9" spans="1:7" ht="15" customHeight="1">
      <c r="A9" s="108" t="s">
        <v>9</v>
      </c>
      <c r="B9" s="106"/>
      <c r="C9" s="106"/>
      <c r="D9" s="106"/>
      <c r="E9" s="106"/>
      <c r="F9" s="106"/>
      <c r="G9" s="106"/>
    </row>
    <row r="10" spans="1:7" ht="19.5" customHeight="1">
      <c r="A10" s="21">
        <v>700</v>
      </c>
      <c r="B10" s="22"/>
      <c r="C10" s="5"/>
      <c r="D10" s="6" t="s">
        <v>18</v>
      </c>
      <c r="E10" s="7">
        <f>SUM(E11)</f>
        <v>107226</v>
      </c>
      <c r="F10" s="7">
        <f>SUM(F11)</f>
        <v>107226</v>
      </c>
      <c r="G10" s="7"/>
    </row>
    <row r="11" spans="1:7" s="20" customFormat="1" ht="19.5" customHeight="1">
      <c r="A11" s="26"/>
      <c r="B11" s="28">
        <v>70005</v>
      </c>
      <c r="C11" s="2"/>
      <c r="D11" s="9" t="s">
        <v>19</v>
      </c>
      <c r="E11" s="10">
        <f>SUM(E12)</f>
        <v>107226</v>
      </c>
      <c r="F11" s="10">
        <f>SUM(F12)</f>
        <v>107226</v>
      </c>
      <c r="G11" s="10"/>
    </row>
    <row r="12" spans="1:7" s="20" customFormat="1" ht="46.5" customHeight="1">
      <c r="A12" s="17"/>
      <c r="B12" s="18"/>
      <c r="C12" s="27" t="s">
        <v>21</v>
      </c>
      <c r="D12" s="11" t="s">
        <v>20</v>
      </c>
      <c r="E12" s="29">
        <v>107226</v>
      </c>
      <c r="F12" s="29">
        <f>106863+363</f>
        <v>107226</v>
      </c>
      <c r="G12" s="29">
        <f>5030561-363</f>
        <v>5030198</v>
      </c>
    </row>
    <row r="13" spans="1:8" ht="20.25" customHeight="1">
      <c r="A13" s="104" t="s">
        <v>10</v>
      </c>
      <c r="B13" s="104"/>
      <c r="C13" s="104"/>
      <c r="D13" s="104"/>
      <c r="E13" s="15">
        <f>SUM(E10)</f>
        <v>107226</v>
      </c>
      <c r="F13" s="15">
        <f>SUM(F10)</f>
        <v>107226</v>
      </c>
      <c r="G13" s="15"/>
      <c r="H13" s="32"/>
    </row>
  </sheetData>
  <sheetProtection selectLockedCells="1" selectUnlockedCells="1"/>
  <mergeCells count="3">
    <mergeCell ref="A6:F6"/>
    <mergeCell ref="A13:D13"/>
    <mergeCell ref="A9:G9"/>
  </mergeCells>
  <printOptions/>
  <pageMargins left="0.56" right="0.1701388888888889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D33" sqref="D33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16384" width="8.7109375" style="1" customWidth="1"/>
  </cols>
  <sheetData>
    <row r="1" ht="15">
      <c r="E1" s="1" t="s">
        <v>57</v>
      </c>
    </row>
    <row r="2" ht="15">
      <c r="E2" s="1" t="s">
        <v>75</v>
      </c>
    </row>
    <row r="3" ht="15">
      <c r="E3" s="1" t="s">
        <v>7</v>
      </c>
    </row>
    <row r="4" ht="15">
      <c r="E4" s="1" t="s">
        <v>16</v>
      </c>
    </row>
    <row r="6" spans="1:6" ht="30.75" customHeight="1">
      <c r="A6" s="103" t="s">
        <v>53</v>
      </c>
      <c r="B6" s="103"/>
      <c r="C6" s="103"/>
      <c r="D6" s="103"/>
      <c r="E6" s="103"/>
      <c r="F6" s="103"/>
    </row>
    <row r="7" ht="12" customHeight="1"/>
    <row r="8" spans="1:7" ht="25.5">
      <c r="A8" s="85" t="s">
        <v>0</v>
      </c>
      <c r="B8" s="85" t="s">
        <v>1</v>
      </c>
      <c r="C8" s="85" t="s">
        <v>2</v>
      </c>
      <c r="D8" s="85" t="s">
        <v>3</v>
      </c>
      <c r="E8" s="85" t="s">
        <v>4</v>
      </c>
      <c r="F8" s="85" t="s">
        <v>5</v>
      </c>
      <c r="G8" s="85" t="s">
        <v>44</v>
      </c>
    </row>
    <row r="9" spans="1:7" ht="21.75" customHeight="1">
      <c r="A9" s="66" t="s">
        <v>52</v>
      </c>
      <c r="B9" s="44"/>
      <c r="C9" s="86"/>
      <c r="D9" s="87" t="s">
        <v>50</v>
      </c>
      <c r="E9" s="88">
        <f>SUM(E10)</f>
        <v>2000</v>
      </c>
      <c r="F9" s="88">
        <f>SUM(F10)</f>
        <v>0</v>
      </c>
      <c r="G9" s="88"/>
    </row>
    <row r="10" spans="1:7" ht="20.25" customHeight="1">
      <c r="A10" s="89"/>
      <c r="B10" s="90" t="s">
        <v>60</v>
      </c>
      <c r="C10" s="62"/>
      <c r="D10" s="63" t="s">
        <v>61</v>
      </c>
      <c r="E10" s="91">
        <v>2000</v>
      </c>
      <c r="F10" s="64"/>
      <c r="G10" s="64"/>
    </row>
    <row r="11" spans="1:7" ht="25.5" customHeight="1">
      <c r="A11" s="89"/>
      <c r="B11" s="23"/>
      <c r="C11" s="38" t="s">
        <v>64</v>
      </c>
      <c r="D11" s="92" t="s">
        <v>65</v>
      </c>
      <c r="E11" s="40">
        <v>2000</v>
      </c>
      <c r="F11" s="58"/>
      <c r="G11" s="93">
        <v>5300</v>
      </c>
    </row>
    <row r="12" spans="1:7" ht="21" customHeight="1">
      <c r="A12" s="31">
        <v>600</v>
      </c>
      <c r="B12" s="44"/>
      <c r="C12" s="86"/>
      <c r="D12" s="87" t="s">
        <v>11</v>
      </c>
      <c r="E12" s="88">
        <f>SUM(E13)</f>
        <v>0</v>
      </c>
      <c r="F12" s="88">
        <f>SUM(F13)</f>
        <v>1833440</v>
      </c>
      <c r="G12" s="88"/>
    </row>
    <row r="13" spans="1:7" ht="26.25" customHeight="1">
      <c r="A13" s="97"/>
      <c r="B13" s="46">
        <v>60041</v>
      </c>
      <c r="C13" s="85"/>
      <c r="D13" s="94" t="s">
        <v>48</v>
      </c>
      <c r="E13" s="91"/>
      <c r="F13" s="91">
        <f>SUM(F14)</f>
        <v>1833440</v>
      </c>
      <c r="G13" s="85"/>
    </row>
    <row r="14" spans="1:7" ht="27.75" customHeight="1">
      <c r="A14" s="98"/>
      <c r="B14" s="85"/>
      <c r="C14" s="38">
        <v>6059</v>
      </c>
      <c r="D14" s="95" t="s">
        <v>12</v>
      </c>
      <c r="E14" s="93"/>
      <c r="F14" s="93">
        <f>1833077+363</f>
        <v>1833440</v>
      </c>
      <c r="G14" s="93">
        <v>1466916</v>
      </c>
    </row>
    <row r="15" spans="1:7" ht="22.5" customHeight="1">
      <c r="A15" s="98"/>
      <c r="B15" s="85"/>
      <c r="C15" s="38"/>
      <c r="D15" s="41" t="s">
        <v>54</v>
      </c>
      <c r="E15" s="93"/>
      <c r="F15" s="51">
        <f>1833077+363</f>
        <v>1833440</v>
      </c>
      <c r="G15" s="77">
        <v>1466916</v>
      </c>
    </row>
    <row r="16" spans="1:7" ht="22.5" customHeight="1">
      <c r="A16" s="31">
        <v>700</v>
      </c>
      <c r="B16" s="44"/>
      <c r="C16" s="86"/>
      <c r="D16" s="87" t="s">
        <v>18</v>
      </c>
      <c r="E16" s="88">
        <f>SUM(E17)</f>
        <v>91641</v>
      </c>
      <c r="F16" s="88">
        <f>SUM(F17)</f>
        <v>0</v>
      </c>
      <c r="G16" s="88"/>
    </row>
    <row r="17" spans="1:7" ht="27" customHeight="1">
      <c r="A17" s="89"/>
      <c r="B17" s="46">
        <v>70005</v>
      </c>
      <c r="C17" s="85"/>
      <c r="D17" s="94" t="s">
        <v>19</v>
      </c>
      <c r="E17" s="91">
        <f>SUM(E18:E19)</f>
        <v>91641</v>
      </c>
      <c r="F17" s="91">
        <f>SUM(F18)</f>
        <v>0</v>
      </c>
      <c r="G17" s="53"/>
    </row>
    <row r="18" spans="1:7" ht="29.25" customHeight="1">
      <c r="A18" s="85"/>
      <c r="B18" s="46"/>
      <c r="C18" s="38">
        <v>4590</v>
      </c>
      <c r="D18" s="95" t="s">
        <v>39</v>
      </c>
      <c r="E18" s="93">
        <v>88041</v>
      </c>
      <c r="F18" s="93">
        <v>0</v>
      </c>
      <c r="G18" s="93">
        <v>88041</v>
      </c>
    </row>
    <row r="19" spans="1:7" ht="29.25" customHeight="1">
      <c r="A19" s="85"/>
      <c r="B19" s="46"/>
      <c r="C19" s="38" t="s">
        <v>46</v>
      </c>
      <c r="D19" s="95" t="s">
        <v>40</v>
      </c>
      <c r="E19" s="93">
        <v>3600</v>
      </c>
      <c r="F19" s="93"/>
      <c r="G19" s="93">
        <v>12600</v>
      </c>
    </row>
    <row r="20" spans="1:7" ht="19.5" customHeight="1">
      <c r="A20" s="31">
        <v>710</v>
      </c>
      <c r="B20" s="44"/>
      <c r="C20" s="86"/>
      <c r="D20" s="87" t="s">
        <v>41</v>
      </c>
      <c r="E20" s="88">
        <f>SUM(E21)</f>
        <v>0</v>
      </c>
      <c r="F20" s="88">
        <f>SUM(F21)</f>
        <v>91641</v>
      </c>
      <c r="G20" s="88"/>
    </row>
    <row r="21" spans="1:7" ht="29.25" customHeight="1">
      <c r="A21" s="85"/>
      <c r="B21" s="46">
        <v>71004</v>
      </c>
      <c r="C21" s="38"/>
      <c r="D21" s="94" t="s">
        <v>42</v>
      </c>
      <c r="E21" s="85"/>
      <c r="F21" s="93">
        <f>SUM(F22)</f>
        <v>91641</v>
      </c>
      <c r="G21" s="53"/>
    </row>
    <row r="22" spans="1:7" ht="21" customHeight="1">
      <c r="A22" s="85"/>
      <c r="B22" s="46"/>
      <c r="C22" s="38" t="s">
        <v>43</v>
      </c>
      <c r="D22" s="95" t="s">
        <v>45</v>
      </c>
      <c r="E22" s="85"/>
      <c r="F22" s="93">
        <f>88041+3600</f>
        <v>91641</v>
      </c>
      <c r="G22" s="93">
        <v>443439</v>
      </c>
    </row>
    <row r="23" spans="1:7" s="20" customFormat="1" ht="23.25" customHeight="1">
      <c r="A23" s="31">
        <v>852</v>
      </c>
      <c r="B23" s="44"/>
      <c r="C23" s="86"/>
      <c r="D23" s="87" t="s">
        <v>24</v>
      </c>
      <c r="E23" s="88">
        <f>SUM(E28+E24)</f>
        <v>3700</v>
      </c>
      <c r="F23" s="88">
        <f>SUM(F28+F24)</f>
        <v>725750</v>
      </c>
      <c r="G23" s="88"/>
    </row>
    <row r="24" spans="1:7" s="20" customFormat="1" ht="60.75" customHeight="1">
      <c r="A24" s="89"/>
      <c r="B24" s="46">
        <v>85212</v>
      </c>
      <c r="C24" s="38"/>
      <c r="D24" s="94" t="s">
        <v>28</v>
      </c>
      <c r="E24" s="91">
        <f>SUM(E25:E27)</f>
        <v>3700</v>
      </c>
      <c r="F24" s="91">
        <f>SUM(F25:F27)</f>
        <v>0</v>
      </c>
      <c r="G24" s="54"/>
    </row>
    <row r="25" spans="1:7" s="20" customFormat="1" ht="18" customHeight="1">
      <c r="A25" s="89"/>
      <c r="B25" s="46"/>
      <c r="C25" s="38" t="s">
        <v>30</v>
      </c>
      <c r="D25" s="95" t="s">
        <v>31</v>
      </c>
      <c r="E25" s="40">
        <v>3150</v>
      </c>
      <c r="F25" s="40"/>
      <c r="G25" s="93">
        <v>3150</v>
      </c>
    </row>
    <row r="26" spans="1:7" s="20" customFormat="1" ht="18" customHeight="1">
      <c r="A26" s="89"/>
      <c r="B26" s="46"/>
      <c r="C26" s="38" t="s">
        <v>32</v>
      </c>
      <c r="D26" s="95" t="s">
        <v>33</v>
      </c>
      <c r="E26" s="40">
        <v>500</v>
      </c>
      <c r="F26" s="40"/>
      <c r="G26" s="93">
        <v>500</v>
      </c>
    </row>
    <row r="27" spans="1:7" s="20" customFormat="1" ht="18" customHeight="1">
      <c r="A27" s="89"/>
      <c r="B27" s="23"/>
      <c r="C27" s="38" t="s">
        <v>34</v>
      </c>
      <c r="D27" s="95" t="s">
        <v>35</v>
      </c>
      <c r="E27" s="40">
        <v>50</v>
      </c>
      <c r="F27" s="40"/>
      <c r="G27" s="93">
        <v>50</v>
      </c>
    </row>
    <row r="28" spans="1:7" s="20" customFormat="1" ht="24" customHeight="1">
      <c r="A28" s="89"/>
      <c r="B28" s="46">
        <v>85295</v>
      </c>
      <c r="C28" s="38"/>
      <c r="D28" s="94" t="s">
        <v>22</v>
      </c>
      <c r="E28" s="91"/>
      <c r="F28" s="91">
        <f>SUM(F31+F29)</f>
        <v>725750</v>
      </c>
      <c r="G28" s="54"/>
    </row>
    <row r="29" spans="1:7" s="20" customFormat="1" ht="29.25" customHeight="1">
      <c r="A29" s="89"/>
      <c r="B29" s="46"/>
      <c r="C29" s="38" t="s">
        <v>36</v>
      </c>
      <c r="D29" s="95" t="s">
        <v>12</v>
      </c>
      <c r="E29" s="91"/>
      <c r="F29" s="91">
        <f>SUM(F30)</f>
        <v>618887</v>
      </c>
      <c r="G29" s="54"/>
    </row>
    <row r="30" spans="1:7" s="20" customFormat="1" ht="21.75" customHeight="1">
      <c r="A30" s="89"/>
      <c r="B30" s="46"/>
      <c r="C30" s="38"/>
      <c r="D30" s="96" t="s">
        <v>38</v>
      </c>
      <c r="E30" s="91"/>
      <c r="F30" s="58">
        <v>618887</v>
      </c>
      <c r="G30" s="58">
        <v>0</v>
      </c>
    </row>
    <row r="31" spans="1:7" s="20" customFormat="1" ht="29.25" customHeight="1">
      <c r="A31" s="89"/>
      <c r="B31" s="23"/>
      <c r="C31" s="38" t="s">
        <v>37</v>
      </c>
      <c r="D31" s="95" t="s">
        <v>12</v>
      </c>
      <c r="E31" s="40"/>
      <c r="F31" s="40">
        <f>SUM(F32)</f>
        <v>106863</v>
      </c>
      <c r="G31" s="54"/>
    </row>
    <row r="32" spans="1:7" s="20" customFormat="1" ht="24" customHeight="1">
      <c r="A32" s="89"/>
      <c r="B32" s="23"/>
      <c r="C32" s="38"/>
      <c r="D32" s="96" t="s">
        <v>38</v>
      </c>
      <c r="E32" s="40"/>
      <c r="F32" s="58">
        <v>106863</v>
      </c>
      <c r="G32" s="58">
        <v>0</v>
      </c>
    </row>
    <row r="33" spans="1:7" s="20" customFormat="1" ht="31.5" customHeight="1">
      <c r="A33" s="66" t="s">
        <v>62</v>
      </c>
      <c r="B33" s="44"/>
      <c r="C33" s="86"/>
      <c r="D33" s="87" t="s">
        <v>76</v>
      </c>
      <c r="E33" s="88">
        <f>SUM(E34+E36)</f>
        <v>1833077</v>
      </c>
      <c r="F33" s="88">
        <f>SUM(F34+F36)</f>
        <v>2000</v>
      </c>
      <c r="G33" s="88"/>
    </row>
    <row r="34" spans="1:7" s="20" customFormat="1" ht="24.75" customHeight="1">
      <c r="A34" s="89"/>
      <c r="B34" s="90" t="s">
        <v>63</v>
      </c>
      <c r="C34" s="62"/>
      <c r="D34" s="63" t="s">
        <v>67</v>
      </c>
      <c r="E34" s="91">
        <f>SUM(E35)</f>
        <v>1833077</v>
      </c>
      <c r="F34" s="64"/>
      <c r="G34" s="64"/>
    </row>
    <row r="35" spans="1:7" s="20" customFormat="1" ht="71.25" customHeight="1">
      <c r="A35" s="89"/>
      <c r="B35" s="23"/>
      <c r="C35" s="38" t="s">
        <v>49</v>
      </c>
      <c r="D35" s="92" t="s">
        <v>51</v>
      </c>
      <c r="E35" s="40">
        <v>1833077</v>
      </c>
      <c r="F35" s="58"/>
      <c r="G35" s="93">
        <v>1833077</v>
      </c>
    </row>
    <row r="36" spans="1:7" s="20" customFormat="1" ht="22.5" customHeight="1">
      <c r="A36" s="89"/>
      <c r="B36" s="90">
        <v>90095</v>
      </c>
      <c r="C36" s="62"/>
      <c r="D36" s="63" t="s">
        <v>66</v>
      </c>
      <c r="E36" s="91"/>
      <c r="F36" s="91">
        <f>SUM(F37)</f>
        <v>2000</v>
      </c>
      <c r="G36" s="64"/>
    </row>
    <row r="37" spans="1:7" s="20" customFormat="1" ht="21.75" customHeight="1">
      <c r="A37" s="89"/>
      <c r="B37" s="23"/>
      <c r="C37" s="38" t="s">
        <v>43</v>
      </c>
      <c r="D37" s="92" t="s">
        <v>45</v>
      </c>
      <c r="E37" s="40"/>
      <c r="F37" s="40">
        <v>2000</v>
      </c>
      <c r="G37" s="93">
        <v>293863</v>
      </c>
    </row>
    <row r="38" spans="1:7" ht="20.25" customHeight="1">
      <c r="A38" s="104" t="s">
        <v>10</v>
      </c>
      <c r="B38" s="104"/>
      <c r="C38" s="104"/>
      <c r="D38" s="104"/>
      <c r="E38" s="15">
        <f>SUM(E23+E20+E16+E12+E9+E33)</f>
        <v>1930418</v>
      </c>
      <c r="F38" s="15">
        <f>SUM(F23+F20+F16+F12+F9+F33)</f>
        <v>2652831</v>
      </c>
      <c r="G38" s="53"/>
    </row>
    <row r="40" ht="15">
      <c r="F40" s="32"/>
    </row>
  </sheetData>
  <sheetProtection selectLockedCells="1" selectUnlockedCells="1"/>
  <mergeCells count="2">
    <mergeCell ref="A6:F6"/>
    <mergeCell ref="A38:D38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A37" sqref="A37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16384" width="8.7109375" style="1" customWidth="1"/>
  </cols>
  <sheetData>
    <row r="1" ht="13.5" customHeight="1">
      <c r="E1" s="1" t="s">
        <v>58</v>
      </c>
    </row>
    <row r="2" ht="13.5" customHeight="1">
      <c r="E2" s="1" t="s">
        <v>75</v>
      </c>
    </row>
    <row r="3" ht="13.5" customHeight="1">
      <c r="E3" s="1" t="s">
        <v>7</v>
      </c>
    </row>
    <row r="4" ht="13.5" customHeight="1">
      <c r="E4" s="1" t="s">
        <v>16</v>
      </c>
    </row>
    <row r="5" ht="7.5" customHeight="1"/>
    <row r="6" spans="1:6" ht="23.25" customHeight="1">
      <c r="A6" s="103" t="s">
        <v>69</v>
      </c>
      <c r="B6" s="103"/>
      <c r="C6" s="103"/>
      <c r="D6" s="103"/>
      <c r="E6" s="103"/>
      <c r="F6" s="103"/>
    </row>
    <row r="8" spans="1:7" ht="25.5">
      <c r="A8" s="67" t="s">
        <v>0</v>
      </c>
      <c r="B8" s="68" t="s">
        <v>1</v>
      </c>
      <c r="C8" s="68" t="s">
        <v>2</v>
      </c>
      <c r="D8" s="68" t="s">
        <v>3</v>
      </c>
      <c r="E8" s="68" t="s">
        <v>4</v>
      </c>
      <c r="F8" s="68" t="s">
        <v>5</v>
      </c>
      <c r="G8" s="69" t="s">
        <v>44</v>
      </c>
    </row>
    <row r="9" spans="1:7" ht="15">
      <c r="A9" s="105" t="s">
        <v>9</v>
      </c>
      <c r="B9" s="106"/>
      <c r="C9" s="106"/>
      <c r="D9" s="106"/>
      <c r="E9" s="106"/>
      <c r="F9" s="106"/>
      <c r="G9" s="107"/>
    </row>
    <row r="10" spans="1:7" ht="15.75">
      <c r="A10" s="66" t="s">
        <v>52</v>
      </c>
      <c r="B10" s="44"/>
      <c r="C10" s="86"/>
      <c r="D10" s="87" t="s">
        <v>50</v>
      </c>
      <c r="E10" s="88">
        <f>SUM(E11)</f>
        <v>2000</v>
      </c>
      <c r="F10" s="88">
        <f>SUM(F11)</f>
        <v>0</v>
      </c>
      <c r="G10" s="88"/>
    </row>
    <row r="11" spans="1:7" ht="15.75">
      <c r="A11" s="89"/>
      <c r="B11" s="90" t="s">
        <v>60</v>
      </c>
      <c r="C11" s="62"/>
      <c r="D11" s="63" t="s">
        <v>61</v>
      </c>
      <c r="E11" s="91">
        <v>2000</v>
      </c>
      <c r="F11" s="64"/>
      <c r="G11" s="64"/>
    </row>
    <row r="12" spans="1:7" ht="24" customHeight="1">
      <c r="A12" s="89"/>
      <c r="B12" s="23"/>
      <c r="C12" s="38" t="s">
        <v>64</v>
      </c>
      <c r="D12" s="92" t="s">
        <v>65</v>
      </c>
      <c r="E12" s="40">
        <v>2000</v>
      </c>
      <c r="F12" s="58"/>
      <c r="G12" s="93">
        <v>5300</v>
      </c>
    </row>
    <row r="13" spans="1:7" ht="15.75">
      <c r="A13" s="72">
        <v>600</v>
      </c>
      <c r="B13" s="16"/>
      <c r="C13" s="5"/>
      <c r="D13" s="6" t="s">
        <v>11</v>
      </c>
      <c r="E13" s="47">
        <f>SUM(E14)</f>
        <v>0</v>
      </c>
      <c r="F13" s="47">
        <f>SUM(F14)</f>
        <v>1833440</v>
      </c>
      <c r="G13" s="73"/>
    </row>
    <row r="14" spans="1:7" ht="15">
      <c r="A14" s="74"/>
      <c r="B14" s="28">
        <v>60041</v>
      </c>
      <c r="C14" s="2"/>
      <c r="D14" s="9" t="s">
        <v>48</v>
      </c>
      <c r="E14" s="10"/>
      <c r="F14" s="48">
        <f>SUM(F15)</f>
        <v>1833440</v>
      </c>
      <c r="G14" s="75"/>
    </row>
    <row r="15" spans="1:7" ht="18.75" customHeight="1">
      <c r="A15" s="74"/>
      <c r="B15" s="14"/>
      <c r="C15" s="27">
        <v>6059</v>
      </c>
      <c r="D15" s="99" t="s">
        <v>12</v>
      </c>
      <c r="E15" s="12"/>
      <c r="F15" s="49">
        <f>SUM(F16)</f>
        <v>1833440</v>
      </c>
      <c r="G15" s="93">
        <v>1466916</v>
      </c>
    </row>
    <row r="16" spans="1:7" ht="12.75" customHeight="1">
      <c r="A16" s="74"/>
      <c r="B16" s="14"/>
      <c r="C16" s="27"/>
      <c r="D16" s="102" t="s">
        <v>54</v>
      </c>
      <c r="E16" s="93"/>
      <c r="F16" s="51">
        <f>1833077+363</f>
        <v>1833440</v>
      </c>
      <c r="G16" s="77">
        <v>1466916</v>
      </c>
    </row>
    <row r="17" spans="1:7" ht="19.5" customHeight="1">
      <c r="A17" s="72">
        <v>700</v>
      </c>
      <c r="B17" s="22"/>
      <c r="C17" s="5"/>
      <c r="D17" s="6" t="s">
        <v>18</v>
      </c>
      <c r="E17" s="7">
        <f>SUM(E18)</f>
        <v>91641</v>
      </c>
      <c r="F17" s="47">
        <f>SUM(F18)</f>
        <v>0</v>
      </c>
      <c r="G17" s="73"/>
    </row>
    <row r="18" spans="1:7" ht="30" customHeight="1">
      <c r="A18" s="26"/>
      <c r="B18" s="28">
        <v>70005</v>
      </c>
      <c r="C18" s="2"/>
      <c r="D18" s="9" t="s">
        <v>19</v>
      </c>
      <c r="E18" s="10">
        <f>SUM(E19:E20)</f>
        <v>91641</v>
      </c>
      <c r="F18" s="48">
        <f>SUM(F19)</f>
        <v>0</v>
      </c>
      <c r="G18" s="53"/>
    </row>
    <row r="19" spans="1:7" ht="26.25" customHeight="1">
      <c r="A19" s="76"/>
      <c r="B19" s="8"/>
      <c r="C19" s="27">
        <v>4590</v>
      </c>
      <c r="D19" s="99" t="s">
        <v>39</v>
      </c>
      <c r="E19" s="12">
        <v>88041</v>
      </c>
      <c r="F19" s="49">
        <v>0</v>
      </c>
      <c r="G19" s="71">
        <v>88041</v>
      </c>
    </row>
    <row r="20" spans="1:7" ht="26.25" customHeight="1">
      <c r="A20" s="76"/>
      <c r="B20" s="55"/>
      <c r="C20" s="45" t="s">
        <v>46</v>
      </c>
      <c r="D20" s="99" t="s">
        <v>40</v>
      </c>
      <c r="E20" s="12">
        <v>3600</v>
      </c>
      <c r="F20" s="49"/>
      <c r="G20" s="71">
        <v>12600</v>
      </c>
    </row>
    <row r="21" spans="1:7" ht="21" customHeight="1">
      <c r="A21" s="31">
        <v>710</v>
      </c>
      <c r="B21" s="44"/>
      <c r="C21" s="42"/>
      <c r="D21" s="6" t="s">
        <v>41</v>
      </c>
      <c r="E21" s="7">
        <f>SUM(E22)</f>
        <v>0</v>
      </c>
      <c r="F21" s="47">
        <f>SUM(F22)</f>
        <v>91641</v>
      </c>
      <c r="G21" s="73"/>
    </row>
    <row r="22" spans="1:7" ht="29.25" customHeight="1">
      <c r="A22" s="76"/>
      <c r="B22" s="46">
        <v>71004</v>
      </c>
      <c r="C22" s="45"/>
      <c r="D22" s="9" t="s">
        <v>42</v>
      </c>
      <c r="E22" s="2"/>
      <c r="F22" s="49">
        <f>SUM(F23)</f>
        <v>91641</v>
      </c>
      <c r="G22" s="53"/>
    </row>
    <row r="23" spans="1:7" ht="17.25" customHeight="1">
      <c r="A23" s="76"/>
      <c r="B23" s="46"/>
      <c r="C23" s="45" t="s">
        <v>43</v>
      </c>
      <c r="D23" s="99" t="s">
        <v>45</v>
      </c>
      <c r="E23" s="2"/>
      <c r="F23" s="49">
        <f>88041+3600</f>
        <v>91641</v>
      </c>
      <c r="G23" s="71">
        <v>443439</v>
      </c>
    </row>
    <row r="24" spans="1:7" s="20" customFormat="1" ht="15.75" customHeight="1">
      <c r="A24" s="31">
        <v>852</v>
      </c>
      <c r="B24" s="44"/>
      <c r="C24" s="42"/>
      <c r="D24" s="6" t="s">
        <v>24</v>
      </c>
      <c r="E24" s="7">
        <f>SUM(E25)</f>
        <v>0</v>
      </c>
      <c r="F24" s="7">
        <f>SUM(F25)</f>
        <v>725750</v>
      </c>
      <c r="G24" s="73"/>
    </row>
    <row r="25" spans="1:7" s="20" customFormat="1" ht="29.25" customHeight="1">
      <c r="A25" s="34"/>
      <c r="B25" s="28">
        <v>85295</v>
      </c>
      <c r="C25" s="27"/>
      <c r="D25" s="9" t="s">
        <v>22</v>
      </c>
      <c r="E25" s="10"/>
      <c r="F25" s="48">
        <f>SUM(F28+F26)</f>
        <v>725750</v>
      </c>
      <c r="G25" s="54"/>
    </row>
    <row r="26" spans="1:7" s="20" customFormat="1" ht="18.75" customHeight="1">
      <c r="A26" s="34"/>
      <c r="B26" s="8"/>
      <c r="C26" s="27" t="s">
        <v>36</v>
      </c>
      <c r="D26" s="99" t="s">
        <v>12</v>
      </c>
      <c r="E26" s="10"/>
      <c r="F26" s="48">
        <f>SUM(F27)</f>
        <v>618887</v>
      </c>
      <c r="G26" s="54"/>
    </row>
    <row r="27" spans="1:7" s="20" customFormat="1" ht="15" customHeight="1">
      <c r="A27" s="34"/>
      <c r="B27" s="8"/>
      <c r="C27" s="27"/>
      <c r="D27" s="102" t="s">
        <v>38</v>
      </c>
      <c r="E27" s="10"/>
      <c r="F27" s="51">
        <v>618887</v>
      </c>
      <c r="G27" s="77">
        <v>0</v>
      </c>
    </row>
    <row r="28" spans="1:7" s="20" customFormat="1" ht="22.5" customHeight="1">
      <c r="A28" s="34"/>
      <c r="B28" s="18"/>
      <c r="C28" s="37" t="s">
        <v>37</v>
      </c>
      <c r="D28" s="100" t="s">
        <v>12</v>
      </c>
      <c r="E28" s="39"/>
      <c r="F28" s="52">
        <f>SUM(F29)</f>
        <v>106863</v>
      </c>
      <c r="G28" s="54"/>
    </row>
    <row r="29" spans="1:7" s="20" customFormat="1" ht="13.5" customHeight="1">
      <c r="A29" s="35"/>
      <c r="B29" s="33"/>
      <c r="C29" s="38"/>
      <c r="D29" s="102" t="s">
        <v>38</v>
      </c>
      <c r="E29" s="40"/>
      <c r="F29" s="51">
        <v>106863</v>
      </c>
      <c r="G29" s="77">
        <v>0</v>
      </c>
    </row>
    <row r="30" spans="1:7" s="20" customFormat="1" ht="28.5" customHeight="1">
      <c r="A30" s="66" t="s">
        <v>62</v>
      </c>
      <c r="B30" s="59"/>
      <c r="C30" s="56"/>
      <c r="D30" s="87" t="s">
        <v>76</v>
      </c>
      <c r="E30" s="57">
        <f>SUM(E31+E33)</f>
        <v>1833077</v>
      </c>
      <c r="F30" s="57">
        <f>SUM(F31+F33)</f>
        <v>2000</v>
      </c>
      <c r="G30" s="70"/>
    </row>
    <row r="31" spans="1:7" s="20" customFormat="1" ht="30.75" customHeight="1">
      <c r="A31" s="36"/>
      <c r="B31" s="90" t="s">
        <v>63</v>
      </c>
      <c r="C31" s="62"/>
      <c r="D31" s="63" t="s">
        <v>67</v>
      </c>
      <c r="E31" s="48">
        <f>SUM(E32)</f>
        <v>1833077</v>
      </c>
      <c r="F31" s="64"/>
      <c r="G31" s="64"/>
    </row>
    <row r="32" spans="1:7" s="20" customFormat="1" ht="62.25" customHeight="1">
      <c r="A32" s="36"/>
      <c r="B32" s="23"/>
      <c r="C32" s="60" t="s">
        <v>49</v>
      </c>
      <c r="D32" s="65" t="s">
        <v>51</v>
      </c>
      <c r="E32" s="61">
        <v>1833077</v>
      </c>
      <c r="F32" s="58"/>
      <c r="G32" s="71">
        <v>1833077</v>
      </c>
    </row>
    <row r="33" spans="1:7" s="20" customFormat="1" ht="24.75" customHeight="1">
      <c r="A33" s="36"/>
      <c r="B33" s="90">
        <v>90095</v>
      </c>
      <c r="C33" s="62"/>
      <c r="D33" s="63" t="s">
        <v>66</v>
      </c>
      <c r="E33" s="91"/>
      <c r="F33" s="91">
        <f>SUM(F34)</f>
        <v>2000</v>
      </c>
      <c r="G33" s="64"/>
    </row>
    <row r="34" spans="1:7" s="20" customFormat="1" ht="21.75" customHeight="1">
      <c r="A34" s="36"/>
      <c r="B34" s="23"/>
      <c r="C34" s="38" t="s">
        <v>43</v>
      </c>
      <c r="D34" s="92" t="s">
        <v>45</v>
      </c>
      <c r="E34" s="40"/>
      <c r="F34" s="40">
        <v>2000</v>
      </c>
      <c r="G34" s="93">
        <v>293863</v>
      </c>
    </row>
    <row r="35" spans="1:8" ht="20.25" customHeight="1">
      <c r="A35" s="104" t="s">
        <v>10</v>
      </c>
      <c r="B35" s="104"/>
      <c r="C35" s="104"/>
      <c r="D35" s="104"/>
      <c r="E35" s="15">
        <f>SUM(E24+E21+E17+E13+E10+E30)</f>
        <v>1926718</v>
      </c>
      <c r="F35" s="15">
        <f>SUM(F24+F21+F17+F13+F10+F30)</f>
        <v>2652831</v>
      </c>
      <c r="G35" s="53"/>
      <c r="H35" s="32"/>
    </row>
    <row r="36" ht="19.5" customHeight="1">
      <c r="A36" s="109" t="s">
        <v>71</v>
      </c>
    </row>
    <row r="37" ht="19.5" customHeight="1">
      <c r="A37" s="109" t="s">
        <v>72</v>
      </c>
    </row>
  </sheetData>
  <sheetProtection selectLockedCells="1" selectUnlockedCells="1"/>
  <mergeCells count="3">
    <mergeCell ref="A6:F6"/>
    <mergeCell ref="A9:G9"/>
    <mergeCell ref="A35:D35"/>
  </mergeCells>
  <printOptions/>
  <pageMargins left="0.58" right="0.1701388888888889" top="0.64" bottom="0.35" header="0.38" footer="0.2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22" sqref="D22"/>
    </sheetView>
  </sheetViews>
  <sheetFormatPr defaultColWidth="8.7109375" defaultRowHeight="12.75"/>
  <cols>
    <col min="1" max="1" width="6.28125" style="1" customWidth="1"/>
    <col min="2" max="2" width="8.00390625" style="1" customWidth="1"/>
    <col min="3" max="3" width="7.421875" style="1" customWidth="1"/>
    <col min="4" max="4" width="37.00390625" style="1" customWidth="1"/>
    <col min="5" max="5" width="12.28125" style="1" customWidth="1"/>
    <col min="6" max="7" width="11.7109375" style="1" customWidth="1"/>
    <col min="8" max="16384" width="8.7109375" style="1" customWidth="1"/>
  </cols>
  <sheetData>
    <row r="1" ht="15">
      <c r="E1" s="1" t="s">
        <v>59</v>
      </c>
    </row>
    <row r="2" ht="15">
      <c r="E2" s="1" t="s">
        <v>75</v>
      </c>
    </row>
    <row r="3" ht="15">
      <c r="E3" s="1" t="s">
        <v>7</v>
      </c>
    </row>
    <row r="4" ht="15">
      <c r="E4" s="1" t="s">
        <v>16</v>
      </c>
    </row>
    <row r="6" spans="1:7" ht="38.25" customHeight="1">
      <c r="A6" s="103" t="s">
        <v>70</v>
      </c>
      <c r="B6" s="103"/>
      <c r="C6" s="103"/>
      <c r="D6" s="103"/>
      <c r="E6" s="103"/>
      <c r="F6" s="103"/>
      <c r="G6" s="103"/>
    </row>
    <row r="8" spans="1:7" ht="25.5">
      <c r="A8" s="67" t="s">
        <v>0</v>
      </c>
      <c r="B8" s="68" t="s">
        <v>1</v>
      </c>
      <c r="C8" s="68" t="s">
        <v>2</v>
      </c>
      <c r="D8" s="68" t="s">
        <v>3</v>
      </c>
      <c r="E8" s="68" t="s">
        <v>4</v>
      </c>
      <c r="F8" s="68" t="s">
        <v>5</v>
      </c>
      <c r="G8" s="69" t="s">
        <v>44</v>
      </c>
    </row>
    <row r="9" spans="1:7" ht="15" customHeight="1">
      <c r="A9" s="105" t="s">
        <v>47</v>
      </c>
      <c r="B9" s="106"/>
      <c r="C9" s="106"/>
      <c r="D9" s="106"/>
      <c r="E9" s="106"/>
      <c r="F9" s="106"/>
      <c r="G9" s="107"/>
    </row>
    <row r="10" spans="1:7" s="20" customFormat="1" ht="23.25" customHeight="1">
      <c r="A10" s="31">
        <v>852</v>
      </c>
      <c r="B10" s="44"/>
      <c r="C10" s="42"/>
      <c r="D10" s="6" t="s">
        <v>24</v>
      </c>
      <c r="E10" s="7">
        <f>SUM(E11)</f>
        <v>3700</v>
      </c>
      <c r="F10" s="7">
        <f>SUM(F11)</f>
        <v>0</v>
      </c>
      <c r="G10" s="73"/>
    </row>
    <row r="11" spans="1:7" s="20" customFormat="1" ht="60.75" customHeight="1">
      <c r="A11" s="26"/>
      <c r="B11" s="43">
        <v>85212</v>
      </c>
      <c r="C11" s="27"/>
      <c r="D11" s="9" t="s">
        <v>28</v>
      </c>
      <c r="E11" s="10">
        <f>SUM(E12:E14)</f>
        <v>3700</v>
      </c>
      <c r="F11" s="48">
        <f>SUM(F12:F14)</f>
        <v>0</v>
      </c>
      <c r="G11" s="54"/>
    </row>
    <row r="12" spans="1:7" s="20" customFormat="1" ht="18" customHeight="1">
      <c r="A12" s="34"/>
      <c r="B12" s="8"/>
      <c r="C12" s="27" t="s">
        <v>30</v>
      </c>
      <c r="D12" s="11" t="s">
        <v>31</v>
      </c>
      <c r="E12" s="29">
        <v>3150</v>
      </c>
      <c r="F12" s="50"/>
      <c r="G12" s="71">
        <v>30750</v>
      </c>
    </row>
    <row r="13" spans="1:7" s="20" customFormat="1" ht="18" customHeight="1">
      <c r="A13" s="34"/>
      <c r="B13" s="8"/>
      <c r="C13" s="27" t="s">
        <v>32</v>
      </c>
      <c r="D13" s="11" t="s">
        <v>33</v>
      </c>
      <c r="E13" s="29">
        <v>500</v>
      </c>
      <c r="F13" s="50"/>
      <c r="G13" s="71">
        <v>4290</v>
      </c>
    </row>
    <row r="14" spans="1:7" s="20" customFormat="1" ht="18" customHeight="1">
      <c r="A14" s="34"/>
      <c r="B14" s="18"/>
      <c r="C14" s="27" t="s">
        <v>34</v>
      </c>
      <c r="D14" s="11" t="s">
        <v>35</v>
      </c>
      <c r="E14" s="29">
        <v>50</v>
      </c>
      <c r="F14" s="50"/>
      <c r="G14" s="71">
        <v>680</v>
      </c>
    </row>
    <row r="15" spans="1:8" ht="20.25" customHeight="1">
      <c r="A15" s="104" t="s">
        <v>10</v>
      </c>
      <c r="B15" s="104"/>
      <c r="C15" s="104"/>
      <c r="D15" s="104"/>
      <c r="E15" s="15">
        <f>SUM(E10)</f>
        <v>3700</v>
      </c>
      <c r="F15" s="15">
        <f>SUM(F10)</f>
        <v>0</v>
      </c>
      <c r="G15" s="53"/>
      <c r="H15" s="32"/>
    </row>
    <row r="17" ht="15">
      <c r="F17" s="32"/>
    </row>
    <row r="18" ht="23.25" customHeight="1">
      <c r="A18" s="101" t="s">
        <v>73</v>
      </c>
    </row>
    <row r="19" ht="23.25" customHeight="1">
      <c r="A19" s="101" t="s">
        <v>74</v>
      </c>
    </row>
  </sheetData>
  <sheetProtection selectLockedCells="1" selectUnlockedCells="1"/>
  <mergeCells count="3">
    <mergeCell ref="A15:D15"/>
    <mergeCell ref="A9:G9"/>
    <mergeCell ref="A6:G6"/>
  </mergeCells>
  <printOptions/>
  <pageMargins left="0.58" right="0.1701388888888889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ARAM</cp:lastModifiedBy>
  <cp:lastPrinted>2012-10-29T10:42:41Z</cp:lastPrinted>
  <dcterms:created xsi:type="dcterms:W3CDTF">2012-02-13T14:53:34Z</dcterms:created>
  <dcterms:modified xsi:type="dcterms:W3CDTF">2012-10-29T10:42:45Z</dcterms:modified>
  <cp:category/>
  <cp:version/>
  <cp:contentType/>
  <cp:contentStatus/>
</cp:coreProperties>
</file>